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кошт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Leonid Alexandrovich</author>
  </authors>
  <commentList>
    <comment ref="B29" authorId="0">
      <text>
        <r>
          <rPr>
            <sz val="8"/>
            <rFont val="Tahoma"/>
            <family val="2"/>
          </rPr>
          <t>НАЧИСЛЕНА
ГРЯЗНАЯ С ЧЕРН. БЕЗ ТР.ДОГ. И МАТ.ПОМОЩ. И КОМПЕНС. СЕЗОНИКАМ.и совм.и.прем.</t>
        </r>
        <r>
          <rPr>
            <b/>
            <sz val="8"/>
            <rFont val="Tahoma"/>
            <family val="2"/>
          </rPr>
          <t>ПРОШЛ.М</t>
        </r>
        <r>
          <rPr>
            <sz val="8"/>
            <rFont val="Tahoma"/>
            <family val="2"/>
          </rPr>
          <t>ЕСЯЦ</t>
        </r>
      </text>
    </comment>
    <comment ref="C29" authorId="0">
      <text>
        <r>
          <rPr>
            <sz val="8"/>
            <rFont val="Tahoma"/>
            <family val="2"/>
          </rPr>
          <t xml:space="preserve">
С №1 ПО №1/2 И № 12
ПРОШЛЫЙ МЕСЯЦ</t>
        </r>
      </text>
    </comment>
    <comment ref="C30" authorId="0">
      <text>
        <r>
          <rPr>
            <sz val="8"/>
            <rFont val="Tahoma"/>
            <family val="2"/>
          </rPr>
          <t>36,77% 33,20% 34,70</t>
        </r>
      </text>
    </comment>
    <comment ref="B33" authorId="0">
      <text>
        <r>
          <rPr>
            <sz val="8"/>
            <rFont val="Tahoma"/>
            <family val="2"/>
          </rPr>
          <t xml:space="preserve">
КОМПЕНСАЦИЯ ЗА ОТПУСК УВОЛЕННЫМ</t>
        </r>
      </text>
    </comment>
    <comment ref="C37" authorId="0">
      <text>
        <r>
          <rPr>
            <sz val="8"/>
            <rFont val="Tahoma"/>
            <family val="2"/>
          </rPr>
          <t xml:space="preserve">№7 под отчет хоз.нуж.конторы
</t>
        </r>
      </text>
    </comment>
    <comment ref="F40" authorId="0">
      <text>
        <r>
          <rPr>
            <sz val="8"/>
            <rFont val="Tahoma"/>
            <family val="2"/>
          </rPr>
          <t xml:space="preserve">0,84
</t>
        </r>
      </text>
    </comment>
    <comment ref="F41" authorId="0">
      <text>
        <r>
          <rPr>
            <sz val="8"/>
            <rFont val="Tahoma"/>
            <family val="2"/>
          </rPr>
          <t xml:space="preserve">3,84
</t>
        </r>
      </text>
    </comment>
    <comment ref="F42" authorId="0">
      <text>
        <r>
          <rPr>
            <sz val="8"/>
            <rFont val="Tahoma"/>
            <family val="2"/>
          </rPr>
          <t xml:space="preserve">0,73
</t>
        </r>
      </text>
    </comment>
  </commentList>
</comments>
</file>

<file path=xl/sharedStrings.xml><?xml version="1.0" encoding="utf-8"?>
<sst xmlns="http://schemas.openxmlformats.org/spreadsheetml/2006/main" count="76" uniqueCount="71">
  <si>
    <t>Гл.бухгалтер                                    Коваленко А.В.</t>
  </si>
  <si>
    <t>КОМПЕНСАЦІЯ ЗА НЕВИКОРИСТАНУ ВІДПУСТКУ</t>
  </si>
  <si>
    <t>СТАТТІ НАДХОДЖЕННЯ</t>
  </si>
  <si>
    <t>№</t>
  </si>
  <si>
    <t>плануем.</t>
  </si>
  <si>
    <t>477/1</t>
  </si>
  <si>
    <t>ВНЕСОК ЗА ВОДУ 100грн.х710 д.</t>
  </si>
  <si>
    <t>2./1</t>
  </si>
  <si>
    <t>ВНЕСОК ЗА ВОДУ  по  лічильнику  100х10х2,40 УСТ. Лічильника</t>
  </si>
  <si>
    <t>475/1</t>
  </si>
  <si>
    <t xml:space="preserve">               </t>
  </si>
  <si>
    <t>ВСТУП.ВЗНОСУ НА РАЗВІТ.МАССІВА</t>
  </si>
  <si>
    <t>В'ЇЗД АВТО. ТРАНСПОРТУ</t>
  </si>
  <si>
    <t>ПОВТОРНЕ ПОДКЛ.ЕЛ.ЕНЕРГІІ І ВОДИ</t>
  </si>
  <si>
    <t>475/2</t>
  </si>
  <si>
    <t>НОВЕ ПІДКЛЮЧЕННЯ ВОДИ НА УЧ</t>
  </si>
  <si>
    <t xml:space="preserve">ТОРГОВІ ТОЧКИ  </t>
  </si>
  <si>
    <t>РОЗВИТОК ЕЛЕКТРОМЕРЕЖІ(підключення трьох фазних лічильників)</t>
  </si>
  <si>
    <t xml:space="preserve"> ПОСТУПИТ  </t>
  </si>
  <si>
    <t>членск.взнос</t>
  </si>
  <si>
    <t>СТАТТІ ВИТРАТ</t>
  </si>
  <si>
    <t>пояснення</t>
  </si>
  <si>
    <t>план.</t>
  </si>
  <si>
    <t>с1 уч.</t>
  </si>
  <si>
    <t xml:space="preserve">ЗАРПЛАТА ПО ОКЛАДАМ </t>
  </si>
  <si>
    <t>оклад с.ч.з.+отп.с черн.+больн +18,6%</t>
  </si>
  <si>
    <t>ВІДРАХУВАННЯ У БЮДЖЕТ</t>
  </si>
  <si>
    <t>36,77% и 33,2%</t>
  </si>
  <si>
    <t>ЗАРПЛАТА ПО ТРУДОВІЙ УГОДІ</t>
  </si>
  <si>
    <t>тр.дог</t>
  </si>
  <si>
    <t>ЗАМІЩЕННЯ НА ЧАС ВІДПУСТКИ</t>
  </si>
  <si>
    <t>ПРИБИРАННЯ СНІГУ</t>
  </si>
  <si>
    <t>ВИВЕЗЕННЯ ВІДХОДІВ</t>
  </si>
  <si>
    <t>ІНТЕРНЕТ обсл.компьютерів и програм</t>
  </si>
  <si>
    <t>ПОСЛУГИ ЗВ'ЯЗКУ (укр.телек + киев стар + мтс)</t>
  </si>
  <si>
    <t>ПОШТОВО-КАНЦЕЛЯРСЬКІ ВИТРАТИ</t>
  </si>
  <si>
    <t>ФОНД МАТЕРІАЛЬНОГО ЗАОХОЧЕННЯ (ПРЕМІЇ)</t>
  </si>
  <si>
    <t>КОМПЕНСАЦІЯ ВИТРАТ НА ПАЛЬНЕ ЕЛЕКТРИКАМ ТА САНТЕХНІКАМ</t>
  </si>
  <si>
    <t>ВИТРАТИ НА ДРУКАРНЮ</t>
  </si>
  <si>
    <t>ВИТРАТИ НА ПОЖЕЖНУ СЛУЖБУ</t>
  </si>
  <si>
    <t>ВИТРАТИ НА ППС МІЛІЦІЮ</t>
  </si>
  <si>
    <t>РЕМОНТ ВОДОПРОВОДУ ТА АНАЛІЗ ВОДИ</t>
  </si>
  <si>
    <t>ОПЛАТА ЗЕМЛІ ЗАГАЛЬНОГО КОРИСТУВАННЯ</t>
  </si>
  <si>
    <t xml:space="preserve"> </t>
  </si>
  <si>
    <t>ОПАЛЕННЯ АДМІН.БУДІВЛІ(газ і дрова)</t>
  </si>
  <si>
    <t>ПРИДБАННЯ МАТЕРІАЛІВ І ІНСТРУМЕНТУ</t>
  </si>
  <si>
    <t xml:space="preserve">ПОФАРБУВАННЯ ВОДОНАПІРНОЇ БАШТИ </t>
  </si>
  <si>
    <t>ПРИДБАННЯ ЕЛ. МАТ.ДЛЯ РЕМОНТУ ТП І ЛЕП.</t>
  </si>
  <si>
    <t>ПРИДБАННЯ ЕЛ.ЛАМП ДЛЯ ОСВІТЛЕННЯ ВУЛИЦЬ</t>
  </si>
  <si>
    <t>ВИЛУЧЕННЯ ЦУЦЕНЯТ ТА ПЕРЕДАЧА У ПРИТУЛОК</t>
  </si>
  <si>
    <t>РЕМОНТ АВТОДОРІГ</t>
  </si>
  <si>
    <t>ВИПРОБУВАННЯ ТРАНСФОРМАТОРНИХ ПОДСТАНЦІЙ</t>
  </si>
  <si>
    <t>ПОСЛУГИ БАНКУ</t>
  </si>
  <si>
    <t>СПЕЦ. ОДЯГ</t>
  </si>
  <si>
    <t>НЕПЕРЕДБАЧЕНІ ВИТРАТИ</t>
  </si>
  <si>
    <t>БЛАГОУСТРІЙ ВУЛИЦЬ</t>
  </si>
  <si>
    <t>планир.</t>
  </si>
  <si>
    <t>ОПЛАТА ПРАЗДН. ДНІВ  + податки</t>
  </si>
  <si>
    <t>ОФОРМЛЕННЯ СТАТУТУ САДОВИХ ТОВАРИСТВ</t>
  </si>
  <si>
    <t>Голова Ради                                    Киричук Н.М.</t>
  </si>
  <si>
    <t>Членські внески 2698 дом.  По 490,00 грн</t>
  </si>
  <si>
    <r>
      <t xml:space="preserve">ДЖЕРЕЛО 40 Д.  ПО  </t>
    </r>
    <r>
      <rPr>
        <sz val="9"/>
        <rFont val="Arial Cyr"/>
        <family val="0"/>
      </rPr>
      <t>390</t>
    </r>
    <r>
      <rPr>
        <sz val="8"/>
        <rFont val="Arial Cyr"/>
        <family val="0"/>
      </rPr>
      <t xml:space="preserve"> ГРН.</t>
    </r>
  </si>
  <si>
    <t>СТАТЬИ ВИТРАТ</t>
  </si>
  <si>
    <t>отпуск сезон. раб</t>
  </si>
  <si>
    <t>ВИТРАТИ НА ГОСПОДАРСЬКі ПОТРЕБИ</t>
  </si>
  <si>
    <t>ІНКАСАЦІЯ</t>
  </si>
  <si>
    <t>РЕМОНТ АПАРАТНИХ ВОДОНАПІРНИХ БАШТ ТА ОГОРОЖІ</t>
  </si>
  <si>
    <t>ВСЬОГО</t>
  </si>
  <si>
    <t>Заплановані членські внески</t>
  </si>
  <si>
    <t>min 1218грн</t>
  </si>
  <si>
    <r>
      <rPr>
        <b/>
        <sz val="14"/>
        <rFont val="Arial Cyr"/>
        <family val="0"/>
      </rPr>
      <t>ПРОЕКТ</t>
    </r>
    <r>
      <rPr>
        <b/>
        <sz val="12"/>
        <rFont val="Arial Cyr"/>
        <family val="0"/>
      </rPr>
      <t xml:space="preserve"> кошторису СО "ТРУДОВИК" НА 2015 г.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</si>
</sst>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19]mmmm;@"/>
  </numFmts>
  <fonts count="65">
    <font>
      <sz val="10"/>
      <name val="Arial Cyr"/>
      <family val="0"/>
    </font>
    <font>
      <b/>
      <sz val="12"/>
      <name val="Arial Cyr"/>
      <family val="0"/>
    </font>
    <font>
      <sz val="10"/>
      <color indexed="57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color indexed="57"/>
      <name val="Arial Cyr"/>
      <family val="0"/>
    </font>
    <font>
      <b/>
      <sz val="10"/>
      <name val="Arial Cyr"/>
      <family val="0"/>
    </font>
    <font>
      <b/>
      <sz val="10"/>
      <color indexed="57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i/>
      <sz val="10"/>
      <color indexed="5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3" fontId="10" fillId="33" borderId="17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34" borderId="13" xfId="0" applyNumberFormat="1" applyFont="1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3" fontId="0" fillId="0" borderId="24" xfId="0" applyNumberFormat="1" applyFont="1" applyFill="1" applyBorder="1" applyAlignment="1">
      <alignment horizontal="center"/>
    </xf>
    <xf numFmtId="0" fontId="0" fillId="34" borderId="25" xfId="0" applyFill="1" applyBorder="1" applyAlignment="1">
      <alignment/>
    </xf>
    <xf numFmtId="3" fontId="0" fillId="34" borderId="26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3" fontId="0" fillId="0" borderId="27" xfId="0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0" borderId="18" xfId="0" applyFill="1" applyBorder="1" applyAlignment="1">
      <alignment horizontal="center"/>
    </xf>
    <xf numFmtId="3" fontId="0" fillId="34" borderId="13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3" fontId="9" fillId="0" borderId="32" xfId="0" applyNumberFormat="1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3" fontId="9" fillId="0" borderId="3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36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0" fontId="20" fillId="0" borderId="38" xfId="0" applyFon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5" fillId="0" borderId="40" xfId="0" applyFon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3" fontId="22" fillId="0" borderId="33" xfId="0" applyNumberFormat="1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3" fontId="6" fillId="0" borderId="45" xfId="0" applyNumberFormat="1" applyFont="1" applyFill="1" applyBorder="1" applyAlignment="1">
      <alignment horizontal="center"/>
    </xf>
    <xf numFmtId="3" fontId="17" fillId="0" borderId="15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/>
    </xf>
    <xf numFmtId="3" fontId="14" fillId="0" borderId="39" xfId="0" applyNumberFormat="1" applyFont="1" applyFill="1" applyBorder="1" applyAlignment="1">
      <alignment horizontal="center"/>
    </xf>
    <xf numFmtId="3" fontId="15" fillId="0" borderId="39" xfId="0" applyNumberFormat="1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36" xfId="0" applyFill="1" applyBorder="1" applyAlignment="1">
      <alignment/>
    </xf>
    <xf numFmtId="1" fontId="6" fillId="0" borderId="13" xfId="0" applyNumberFormat="1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4" borderId="38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52" xfId="0" applyFill="1" applyBorder="1" applyAlignment="1">
      <alignment/>
    </xf>
    <xf numFmtId="0" fontId="0" fillId="34" borderId="0" xfId="0" applyFill="1" applyAlignment="1">
      <alignment/>
    </xf>
    <xf numFmtId="0" fontId="0" fillId="0" borderId="28" xfId="0" applyFill="1" applyBorder="1" applyAlignment="1">
      <alignment/>
    </xf>
    <xf numFmtId="0" fontId="0" fillId="0" borderId="53" xfId="0" applyFill="1" applyBorder="1" applyAlignment="1">
      <alignment horizontal="center"/>
    </xf>
    <xf numFmtId="0" fontId="20" fillId="0" borderId="51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16" fillId="0" borderId="13" xfId="0" applyFont="1" applyFill="1" applyBorder="1" applyAlignment="1">
      <alignment wrapText="1"/>
    </xf>
    <xf numFmtId="1" fontId="17" fillId="0" borderId="44" xfId="0" applyNumberFormat="1" applyFont="1" applyFill="1" applyBorder="1" applyAlignment="1">
      <alignment horizontal="right"/>
    </xf>
    <xf numFmtId="2" fontId="0" fillId="0" borderId="55" xfId="0" applyNumberFormat="1" applyFill="1" applyBorder="1" applyAlignment="1">
      <alignment horizontal="right"/>
    </xf>
    <xf numFmtId="0" fontId="0" fillId="0" borderId="29" xfId="0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3" fillId="0" borderId="55" xfId="0" applyFont="1" applyBorder="1" applyAlignment="1">
      <alignment/>
    </xf>
    <xf numFmtId="0" fontId="24" fillId="0" borderId="55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55" xfId="0" applyFont="1" applyFill="1" applyBorder="1" applyAlignment="1">
      <alignment/>
    </xf>
    <xf numFmtId="0" fontId="1" fillId="0" borderId="0" xfId="0" applyFont="1" applyFill="1" applyAlignment="1">
      <alignment horizontal="center" vertical="top"/>
    </xf>
    <xf numFmtId="0" fontId="0" fillId="0" borderId="1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G75" sqref="A1:G75"/>
    </sheetView>
  </sheetViews>
  <sheetFormatPr defaultColWidth="9.00390625" defaultRowHeight="12.75" outlineLevelCol="1"/>
  <cols>
    <col min="1" max="1" width="7.125" style="0" customWidth="1"/>
    <col min="2" max="2" width="38.375" style="0" customWidth="1"/>
    <col min="4" max="4" width="9.125" style="0" hidden="1" customWidth="1" outlineLevel="1"/>
    <col min="5" max="5" width="13.75390625" style="0" customWidth="1" collapsed="1"/>
    <col min="6" max="6" width="14.125" style="0" customWidth="1"/>
  </cols>
  <sheetData>
    <row r="1" spans="1:6" ht="18">
      <c r="A1" s="53"/>
      <c r="B1" s="136" t="s">
        <v>70</v>
      </c>
      <c r="C1" s="136"/>
      <c r="D1" s="136"/>
      <c r="E1" s="136"/>
      <c r="F1" s="136"/>
    </row>
    <row r="2" spans="1:6" ht="14.25">
      <c r="A2" s="53"/>
      <c r="B2" s="55"/>
      <c r="C2" s="56"/>
      <c r="D2" s="53"/>
      <c r="E2" s="54"/>
      <c r="F2" s="54"/>
    </row>
    <row r="3" spans="1:6" ht="13.5" thickBot="1">
      <c r="A3" s="57"/>
      <c r="B3" s="58"/>
      <c r="C3" s="59"/>
      <c r="D3" s="57"/>
      <c r="E3" s="57"/>
      <c r="F3" s="57"/>
    </row>
    <row r="4" spans="1:6" ht="12.75">
      <c r="A4" s="60"/>
      <c r="B4" s="61" t="s">
        <v>2</v>
      </c>
      <c r="C4" s="62" t="s">
        <v>3</v>
      </c>
      <c r="D4" s="63" t="s">
        <v>56</v>
      </c>
      <c r="E4" s="63" t="s">
        <v>4</v>
      </c>
      <c r="F4" s="64"/>
    </row>
    <row r="5" spans="1:6" ht="12.75">
      <c r="A5" s="65"/>
      <c r="B5" s="66"/>
      <c r="C5" s="67"/>
      <c r="D5" s="12"/>
      <c r="E5" s="12"/>
      <c r="F5" s="64"/>
    </row>
    <row r="6" spans="1:6" ht="12.75">
      <c r="A6" s="65"/>
      <c r="B6" s="66"/>
      <c r="C6" s="68"/>
      <c r="D6" s="12">
        <v>2014</v>
      </c>
      <c r="E6" s="12">
        <v>2015</v>
      </c>
      <c r="F6" s="64"/>
    </row>
    <row r="7" spans="1:6" ht="13.5" thickBot="1">
      <c r="A7" s="69"/>
      <c r="B7" s="14"/>
      <c r="C7" s="70"/>
      <c r="D7" s="71"/>
      <c r="E7" s="71"/>
      <c r="F7" s="72"/>
    </row>
    <row r="8" spans="1:6" ht="13.5" thickBot="1">
      <c r="A8" s="73"/>
      <c r="B8" s="74"/>
      <c r="C8" s="75"/>
      <c r="D8" s="76"/>
      <c r="E8" s="77"/>
      <c r="F8" s="72"/>
    </row>
    <row r="9" spans="1:6" ht="12.75">
      <c r="A9" s="5">
        <v>1</v>
      </c>
      <c r="B9" s="42" t="s">
        <v>60</v>
      </c>
      <c r="C9" s="2">
        <v>474</v>
      </c>
      <c r="D9" s="78">
        <v>1119300</v>
      </c>
      <c r="E9" s="3">
        <f>490*2698</f>
        <v>1322020</v>
      </c>
      <c r="F9" s="4"/>
    </row>
    <row r="10" spans="1:6" ht="12.75">
      <c r="A10" s="5">
        <v>3</v>
      </c>
      <c r="B10" s="43" t="s">
        <v>61</v>
      </c>
      <c r="C10" s="9" t="s">
        <v>5</v>
      </c>
      <c r="D10" s="79"/>
      <c r="E10" s="6">
        <f>390*40</f>
        <v>15600</v>
      </c>
      <c r="F10" s="7"/>
    </row>
    <row r="11" spans="1:6" ht="12.75">
      <c r="A11" s="5">
        <v>2</v>
      </c>
      <c r="B11" s="44" t="s">
        <v>6</v>
      </c>
      <c r="C11" s="2">
        <v>476</v>
      </c>
      <c r="D11" s="78">
        <v>60000</v>
      </c>
      <c r="E11" s="45">
        <v>71000</v>
      </c>
      <c r="F11" s="7"/>
    </row>
    <row r="12" spans="1:6" ht="12.75">
      <c r="A12" s="80" t="s">
        <v>7</v>
      </c>
      <c r="B12" s="44" t="s">
        <v>8</v>
      </c>
      <c r="C12" s="2" t="s">
        <v>9</v>
      </c>
      <c r="D12" s="78">
        <v>4400</v>
      </c>
      <c r="E12" s="46">
        <v>2400</v>
      </c>
      <c r="F12" s="7"/>
    </row>
    <row r="13" spans="1:6" ht="12.75">
      <c r="A13" s="5" t="s">
        <v>10</v>
      </c>
      <c r="B13" s="44" t="s">
        <v>11</v>
      </c>
      <c r="C13" s="2">
        <v>471</v>
      </c>
      <c r="D13" s="78">
        <v>6000</v>
      </c>
      <c r="E13" s="46">
        <v>9600</v>
      </c>
      <c r="F13" s="7"/>
    </row>
    <row r="14" spans="1:6" ht="12.75">
      <c r="A14" s="5">
        <v>5</v>
      </c>
      <c r="B14" s="44" t="s">
        <v>12</v>
      </c>
      <c r="C14" s="2">
        <v>473</v>
      </c>
      <c r="D14" s="78">
        <v>8000</v>
      </c>
      <c r="E14" s="46">
        <v>15000</v>
      </c>
      <c r="F14" s="7"/>
    </row>
    <row r="15" spans="1:6" ht="12.75">
      <c r="A15" s="5">
        <v>6</v>
      </c>
      <c r="B15" s="44" t="s">
        <v>13</v>
      </c>
      <c r="C15" s="2" t="s">
        <v>14</v>
      </c>
      <c r="D15" s="78">
        <v>6000</v>
      </c>
      <c r="E15" s="46">
        <v>6000</v>
      </c>
      <c r="F15" s="7"/>
    </row>
    <row r="16" spans="1:6" ht="12.75">
      <c r="A16" s="5">
        <v>7</v>
      </c>
      <c r="B16" s="44" t="s">
        <v>15</v>
      </c>
      <c r="C16" s="2">
        <v>472</v>
      </c>
      <c r="D16" s="78">
        <v>1000</v>
      </c>
      <c r="E16" s="46">
        <v>1000</v>
      </c>
      <c r="F16" s="7"/>
    </row>
    <row r="17" spans="1:6" ht="12.75">
      <c r="A17" s="81">
        <v>8</v>
      </c>
      <c r="B17" s="43" t="s">
        <v>16</v>
      </c>
      <c r="C17" s="9"/>
      <c r="D17" s="8"/>
      <c r="E17" s="6">
        <f>7000+8400</f>
        <v>15400</v>
      </c>
      <c r="F17" s="7"/>
    </row>
    <row r="18" spans="1:6" ht="12.75">
      <c r="A18" s="81">
        <v>9</v>
      </c>
      <c r="B18" s="43" t="s">
        <v>17</v>
      </c>
      <c r="C18" s="9"/>
      <c r="D18" s="8"/>
      <c r="E18" s="6">
        <v>8000</v>
      </c>
      <c r="F18" s="7"/>
    </row>
    <row r="19" spans="1:6" ht="16.5" thickBot="1">
      <c r="A19" s="82"/>
      <c r="B19" s="83" t="s">
        <v>18</v>
      </c>
      <c r="C19" s="84"/>
      <c r="D19" s="85">
        <f>SUM(D9:D16)</f>
        <v>1204700</v>
      </c>
      <c r="E19" s="86">
        <f>SUM(E9:E18)</f>
        <v>1466020</v>
      </c>
      <c r="F19" s="87"/>
    </row>
    <row r="20" spans="1:6" ht="12.75">
      <c r="A20" s="1"/>
      <c r="B20" s="1"/>
      <c r="C20" s="1"/>
      <c r="D20" s="1"/>
      <c r="E20" s="1"/>
      <c r="F20" s="1"/>
    </row>
    <row r="21" spans="1:6" ht="13.5" thickBot="1">
      <c r="A21" s="137"/>
      <c r="B21" s="137"/>
      <c r="C21" s="137"/>
      <c r="D21" s="137"/>
      <c r="E21" s="137"/>
      <c r="F21" s="88"/>
    </row>
    <row r="22" spans="1:6" ht="13.5" thickBot="1">
      <c r="A22" s="138" t="s">
        <v>62</v>
      </c>
      <c r="B22" s="139"/>
      <c r="C22" s="139"/>
      <c r="D22" s="139"/>
      <c r="E22" s="139"/>
      <c r="F22" s="89"/>
    </row>
    <row r="23" spans="1:6" ht="13.5" thickBot="1">
      <c r="A23" s="90"/>
      <c r="B23" s="49"/>
      <c r="C23" s="49"/>
      <c r="D23" s="91"/>
      <c r="E23" s="10"/>
      <c r="F23" s="11" t="s">
        <v>19</v>
      </c>
    </row>
    <row r="24" spans="1:6" ht="15.75">
      <c r="A24" s="60"/>
      <c r="B24" s="61" t="s">
        <v>20</v>
      </c>
      <c r="C24" s="92" t="s">
        <v>21</v>
      </c>
      <c r="D24" s="93" t="s">
        <v>22</v>
      </c>
      <c r="E24" s="94" t="s">
        <v>22</v>
      </c>
      <c r="F24" s="11"/>
    </row>
    <row r="25" spans="1:6" ht="15.75">
      <c r="A25" s="65"/>
      <c r="B25" s="66"/>
      <c r="C25" s="95"/>
      <c r="D25" s="96">
        <v>2014</v>
      </c>
      <c r="E25" s="97">
        <v>2015</v>
      </c>
      <c r="F25" s="12" t="s">
        <v>23</v>
      </c>
    </row>
    <row r="26" spans="1:6" ht="12.75">
      <c r="A26" s="65"/>
      <c r="B26" s="66"/>
      <c r="C26" s="49"/>
      <c r="D26" s="96"/>
      <c r="E26" s="98"/>
      <c r="F26" s="13"/>
    </row>
    <row r="27" spans="1:6" ht="13.5" thickBot="1">
      <c r="A27" s="69"/>
      <c r="B27" s="14"/>
      <c r="C27" s="49"/>
      <c r="D27" s="99"/>
      <c r="E27" s="100"/>
      <c r="F27" s="91"/>
    </row>
    <row r="28" spans="1:6" ht="13.5" thickBot="1">
      <c r="A28" s="101"/>
      <c r="B28" s="102"/>
      <c r="C28" s="102"/>
      <c r="D28" s="103"/>
      <c r="E28" s="15"/>
      <c r="F28" s="104" t="s">
        <v>69</v>
      </c>
    </row>
    <row r="29" spans="1:7" ht="13.5" thickBot="1">
      <c r="A29" s="40">
        <v>1</v>
      </c>
      <c r="B29" s="105" t="s">
        <v>24</v>
      </c>
      <c r="C29" s="106" t="s">
        <v>25</v>
      </c>
      <c r="D29" s="50">
        <v>504820</v>
      </c>
      <c r="E29" s="107">
        <v>519036</v>
      </c>
      <c r="F29" s="38">
        <f>E29/G29</f>
        <v>189.56756756756758</v>
      </c>
      <c r="G29" s="132">
        <v>2738</v>
      </c>
    </row>
    <row r="30" spans="1:7" ht="13.5" thickBot="1">
      <c r="A30" s="40">
        <v>2</v>
      </c>
      <c r="B30" s="108" t="s">
        <v>26</v>
      </c>
      <c r="C30" s="17" t="s">
        <v>27</v>
      </c>
      <c r="D30" s="18">
        <v>185622</v>
      </c>
      <c r="E30" s="19">
        <v>190850</v>
      </c>
      <c r="F30" s="38">
        <f aca="true" t="shared" si="0" ref="F30:F64">E30/G30</f>
        <v>69.70416362308254</v>
      </c>
      <c r="G30" s="132">
        <v>2738</v>
      </c>
    </row>
    <row r="31" spans="1:7" ht="13.5" thickBot="1">
      <c r="A31" s="40">
        <v>3</v>
      </c>
      <c r="B31" s="109" t="s">
        <v>28</v>
      </c>
      <c r="C31" s="110" t="s">
        <v>29</v>
      </c>
      <c r="D31" s="26">
        <v>5000</v>
      </c>
      <c r="E31" s="6">
        <v>5000</v>
      </c>
      <c r="F31" s="38">
        <f t="shared" si="0"/>
        <v>1.8261504747991235</v>
      </c>
      <c r="G31" s="132">
        <v>2738</v>
      </c>
    </row>
    <row r="32" spans="1:7" ht="13.5" thickBot="1">
      <c r="A32" s="40">
        <v>4</v>
      </c>
      <c r="B32" s="108" t="s">
        <v>26</v>
      </c>
      <c r="C32" s="21">
        <v>0.347</v>
      </c>
      <c r="D32" s="18">
        <v>1735</v>
      </c>
      <c r="E32" s="6">
        <v>1735</v>
      </c>
      <c r="F32" s="38">
        <f t="shared" si="0"/>
        <v>0.6336742147552958</v>
      </c>
      <c r="G32" s="132">
        <v>2738</v>
      </c>
    </row>
    <row r="33" spans="1:7" ht="13.5" thickBot="1">
      <c r="A33" s="40">
        <v>5</v>
      </c>
      <c r="B33" s="111" t="s">
        <v>1</v>
      </c>
      <c r="C33" s="105" t="s">
        <v>63</v>
      </c>
      <c r="D33" s="50">
        <v>6000</v>
      </c>
      <c r="E33" s="6">
        <v>6000</v>
      </c>
      <c r="F33" s="38">
        <f t="shared" si="0"/>
        <v>2.191380569758948</v>
      </c>
      <c r="G33" s="132">
        <v>2738</v>
      </c>
    </row>
    <row r="34" spans="1:7" ht="13.5" thickBot="1">
      <c r="A34" s="40">
        <v>6</v>
      </c>
      <c r="B34" s="112" t="s">
        <v>26</v>
      </c>
      <c r="C34" s="21">
        <v>0.3677</v>
      </c>
      <c r="D34" s="22">
        <v>2200</v>
      </c>
      <c r="E34" s="6">
        <v>2200</v>
      </c>
      <c r="F34" s="38">
        <f t="shared" si="0"/>
        <v>0.8035062089116143</v>
      </c>
      <c r="G34" s="132">
        <v>2738</v>
      </c>
    </row>
    <row r="35" spans="1:7" ht="13.5" thickBot="1">
      <c r="A35" s="40">
        <v>7</v>
      </c>
      <c r="B35" s="113" t="s">
        <v>30</v>
      </c>
      <c r="C35" s="113"/>
      <c r="D35" s="51">
        <v>2800</v>
      </c>
      <c r="E35" s="6">
        <v>2800</v>
      </c>
      <c r="F35" s="38">
        <f t="shared" si="0"/>
        <v>1.0226442658875092</v>
      </c>
      <c r="G35" s="132">
        <v>2738</v>
      </c>
    </row>
    <row r="36" spans="1:7" ht="13.5" thickBot="1">
      <c r="A36" s="40">
        <v>8</v>
      </c>
      <c r="B36" s="23" t="s">
        <v>26</v>
      </c>
      <c r="C36" s="23"/>
      <c r="D36" s="24">
        <v>1030</v>
      </c>
      <c r="E36" s="6">
        <v>1030</v>
      </c>
      <c r="F36" s="38">
        <f t="shared" si="0"/>
        <v>0.3761869978086194</v>
      </c>
      <c r="G36" s="132">
        <v>2738</v>
      </c>
    </row>
    <row r="37" spans="1:7" ht="14.25" thickBot="1" thickTop="1">
      <c r="A37" s="40">
        <v>9</v>
      </c>
      <c r="B37" s="109" t="s">
        <v>64</v>
      </c>
      <c r="C37" s="25"/>
      <c r="D37" s="26">
        <v>2000</v>
      </c>
      <c r="E37" s="6">
        <v>12000</v>
      </c>
      <c r="F37" s="38">
        <f t="shared" si="0"/>
        <v>4.382761139517896</v>
      </c>
      <c r="G37" s="135">
        <v>2738</v>
      </c>
    </row>
    <row r="38" spans="1:7" ht="13.5" thickBot="1">
      <c r="A38" s="16">
        <v>10</v>
      </c>
      <c r="B38" s="114" t="s">
        <v>31</v>
      </c>
      <c r="C38" s="27"/>
      <c r="D38" s="28">
        <v>8000</v>
      </c>
      <c r="E38" s="20">
        <v>8000</v>
      </c>
      <c r="F38" s="38">
        <f t="shared" si="0"/>
        <v>2.965159377316531</v>
      </c>
      <c r="G38" s="133">
        <v>2698</v>
      </c>
    </row>
    <row r="39" spans="1:7" ht="13.5" thickBot="1">
      <c r="A39" s="40">
        <v>11</v>
      </c>
      <c r="B39" s="115" t="s">
        <v>32</v>
      </c>
      <c r="C39" s="29"/>
      <c r="D39" s="30">
        <v>357200</v>
      </c>
      <c r="E39" s="6">
        <v>404000</v>
      </c>
      <c r="F39" s="38">
        <f t="shared" si="0"/>
        <v>147.55295836376916</v>
      </c>
      <c r="G39" s="135">
        <v>2738</v>
      </c>
    </row>
    <row r="40" spans="1:7" ht="13.5" thickBot="1">
      <c r="A40" s="40">
        <v>12</v>
      </c>
      <c r="B40" s="115" t="s">
        <v>33</v>
      </c>
      <c r="C40" s="29"/>
      <c r="D40" s="30">
        <v>3800</v>
      </c>
      <c r="E40" s="6">
        <v>2000</v>
      </c>
      <c r="F40" s="38">
        <f t="shared" si="0"/>
        <v>0.7304601899196493</v>
      </c>
      <c r="G40" s="132">
        <v>2738</v>
      </c>
    </row>
    <row r="41" spans="1:7" ht="13.5" thickBot="1">
      <c r="A41" s="40">
        <v>13</v>
      </c>
      <c r="B41" s="115" t="s">
        <v>34</v>
      </c>
      <c r="C41" s="29"/>
      <c r="D41" s="30">
        <v>10000</v>
      </c>
      <c r="E41" s="6">
        <v>7500</v>
      </c>
      <c r="F41" s="38">
        <f t="shared" si="0"/>
        <v>2.739225712198685</v>
      </c>
      <c r="G41" s="132">
        <v>2738</v>
      </c>
    </row>
    <row r="42" spans="1:7" ht="13.5" thickBot="1">
      <c r="A42" s="40">
        <v>14</v>
      </c>
      <c r="B42" s="116" t="s">
        <v>35</v>
      </c>
      <c r="C42" s="31"/>
      <c r="D42" s="32">
        <v>2000</v>
      </c>
      <c r="E42" s="33">
        <v>3000</v>
      </c>
      <c r="F42" s="38">
        <f t="shared" si="0"/>
        <v>1.095690284879474</v>
      </c>
      <c r="G42" s="132">
        <v>2738</v>
      </c>
    </row>
    <row r="43" spans="1:7" ht="13.5" thickBot="1">
      <c r="A43" s="40">
        <v>15</v>
      </c>
      <c r="B43" s="34" t="s">
        <v>36</v>
      </c>
      <c r="C43" s="34"/>
      <c r="D43" s="35">
        <v>5000</v>
      </c>
      <c r="E43" s="6">
        <v>5000</v>
      </c>
      <c r="F43" s="38">
        <f t="shared" si="0"/>
        <v>1.8261504747991235</v>
      </c>
      <c r="G43" s="132">
        <v>2738</v>
      </c>
    </row>
    <row r="44" spans="1:7" ht="13.5" thickBot="1">
      <c r="A44" s="40">
        <v>16</v>
      </c>
      <c r="B44" s="34" t="s">
        <v>26</v>
      </c>
      <c r="C44" s="25"/>
      <c r="D44" s="36">
        <v>1838</v>
      </c>
      <c r="E44" s="37">
        <v>1839</v>
      </c>
      <c r="F44" s="38">
        <f t="shared" si="0"/>
        <v>0.6716581446311176</v>
      </c>
      <c r="G44" s="132">
        <v>2738</v>
      </c>
    </row>
    <row r="45" spans="1:7" ht="13.5" thickBot="1">
      <c r="A45" s="40">
        <v>17</v>
      </c>
      <c r="B45" s="34" t="s">
        <v>65</v>
      </c>
      <c r="C45" s="25"/>
      <c r="D45" s="26">
        <v>10000</v>
      </c>
      <c r="E45" s="37">
        <v>7400</v>
      </c>
      <c r="F45" s="38">
        <f t="shared" si="0"/>
        <v>2.7027027027027026</v>
      </c>
      <c r="G45" s="132">
        <v>2738</v>
      </c>
    </row>
    <row r="46" spans="1:7" ht="13.5" thickBot="1">
      <c r="A46" s="40">
        <v>18</v>
      </c>
      <c r="B46" s="34" t="s">
        <v>37</v>
      </c>
      <c r="C46" s="25"/>
      <c r="D46" s="26"/>
      <c r="E46" s="37">
        <v>10000</v>
      </c>
      <c r="F46" s="38">
        <f t="shared" si="0"/>
        <v>3.652300949598247</v>
      </c>
      <c r="G46" s="132">
        <v>2738</v>
      </c>
    </row>
    <row r="47" spans="1:7" ht="13.5" thickBot="1">
      <c r="A47" s="40">
        <v>19</v>
      </c>
      <c r="B47" s="34" t="s">
        <v>38</v>
      </c>
      <c r="C47" s="29"/>
      <c r="D47" s="30">
        <v>2000</v>
      </c>
      <c r="E47" s="6">
        <v>3000</v>
      </c>
      <c r="F47" s="38">
        <f t="shared" si="0"/>
        <v>1.095690284879474</v>
      </c>
      <c r="G47" s="132">
        <v>2738</v>
      </c>
    </row>
    <row r="48" spans="1:7" ht="13.5" thickBot="1">
      <c r="A48" s="40">
        <v>20</v>
      </c>
      <c r="B48" s="115" t="s">
        <v>39</v>
      </c>
      <c r="C48" s="29"/>
      <c r="D48" s="30">
        <v>7000</v>
      </c>
      <c r="E48" s="6">
        <v>15000</v>
      </c>
      <c r="F48" s="38">
        <f t="shared" si="0"/>
        <v>5.47845142439737</v>
      </c>
      <c r="G48" s="132">
        <v>2738</v>
      </c>
    </row>
    <row r="49" spans="1:7" ht="13.5" thickBot="1">
      <c r="A49" s="40">
        <v>21</v>
      </c>
      <c r="B49" s="115" t="s">
        <v>40</v>
      </c>
      <c r="C49" s="29"/>
      <c r="D49" s="30">
        <v>6600</v>
      </c>
      <c r="E49" s="6">
        <v>7800</v>
      </c>
      <c r="F49" s="38">
        <f t="shared" si="0"/>
        <v>2.8487947406866327</v>
      </c>
      <c r="G49" s="132">
        <v>2738</v>
      </c>
    </row>
    <row r="50" spans="1:7" ht="13.5" thickBot="1">
      <c r="A50" s="16">
        <v>22</v>
      </c>
      <c r="B50" s="114" t="s">
        <v>41</v>
      </c>
      <c r="C50" s="27"/>
      <c r="D50" s="28">
        <v>13400</v>
      </c>
      <c r="E50" s="20">
        <v>18000</v>
      </c>
      <c r="F50" s="38">
        <f t="shared" si="0"/>
        <v>6.6716085989621945</v>
      </c>
      <c r="G50" s="133">
        <v>2698</v>
      </c>
    </row>
    <row r="51" spans="1:7" ht="13.5" thickBot="1">
      <c r="A51" s="16">
        <v>23</v>
      </c>
      <c r="B51" s="114" t="s">
        <v>42</v>
      </c>
      <c r="C51" s="27" t="s">
        <v>43</v>
      </c>
      <c r="D51" s="28">
        <v>3160</v>
      </c>
      <c r="E51" s="20">
        <v>3160</v>
      </c>
      <c r="F51" s="38">
        <f t="shared" si="0"/>
        <v>1.1712379540400297</v>
      </c>
      <c r="G51" s="133">
        <v>2698</v>
      </c>
    </row>
    <row r="52" spans="1:7" ht="13.5" thickBot="1">
      <c r="A52" s="40">
        <v>24</v>
      </c>
      <c r="B52" s="115" t="s">
        <v>44</v>
      </c>
      <c r="C52" s="29"/>
      <c r="D52" s="30">
        <v>11600</v>
      </c>
      <c r="E52" s="6">
        <v>15000</v>
      </c>
      <c r="F52" s="38">
        <f t="shared" si="0"/>
        <v>5.47845142439737</v>
      </c>
      <c r="G52" s="135">
        <v>2738</v>
      </c>
    </row>
    <row r="53" spans="1:7" ht="13.5" thickBot="1">
      <c r="A53" s="40">
        <v>25</v>
      </c>
      <c r="B53" s="115" t="s">
        <v>45</v>
      </c>
      <c r="C53" s="29"/>
      <c r="D53" s="30">
        <v>4000</v>
      </c>
      <c r="E53" s="6">
        <v>16000</v>
      </c>
      <c r="F53" s="38">
        <f t="shared" si="0"/>
        <v>5.843681519357195</v>
      </c>
      <c r="G53" s="135">
        <v>2738</v>
      </c>
    </row>
    <row r="54" spans="1:7" ht="13.5" thickBot="1">
      <c r="A54" s="16">
        <v>26</v>
      </c>
      <c r="B54" s="114" t="s">
        <v>46</v>
      </c>
      <c r="C54" s="27"/>
      <c r="D54" s="28">
        <v>9800</v>
      </c>
      <c r="E54" s="20">
        <v>24000</v>
      </c>
      <c r="F54" s="38">
        <f t="shared" si="0"/>
        <v>8.895478131949591</v>
      </c>
      <c r="G54" s="133">
        <v>2698</v>
      </c>
    </row>
    <row r="55" spans="1:7" ht="13.5" thickBot="1">
      <c r="A55" s="16">
        <v>27</v>
      </c>
      <c r="B55" s="117" t="s">
        <v>66</v>
      </c>
      <c r="C55" s="27"/>
      <c r="D55" s="28"/>
      <c r="E55" s="20">
        <v>37000</v>
      </c>
      <c r="F55" s="38">
        <f t="shared" si="0"/>
        <v>13.713862120088955</v>
      </c>
      <c r="G55" s="133">
        <v>2698</v>
      </c>
    </row>
    <row r="56" spans="1:7" ht="13.5" thickBot="1">
      <c r="A56" s="40">
        <v>28</v>
      </c>
      <c r="B56" s="115" t="s">
        <v>47</v>
      </c>
      <c r="C56" s="29"/>
      <c r="D56" s="30">
        <v>9000</v>
      </c>
      <c r="E56" s="6">
        <v>28000</v>
      </c>
      <c r="F56" s="38">
        <f t="shared" si="0"/>
        <v>10.226442658875092</v>
      </c>
      <c r="G56" s="135">
        <v>2738</v>
      </c>
    </row>
    <row r="57" spans="1:7" ht="13.5" thickBot="1">
      <c r="A57" s="16">
        <v>29</v>
      </c>
      <c r="B57" s="39" t="s">
        <v>48</v>
      </c>
      <c r="C57" s="27"/>
      <c r="D57" s="28"/>
      <c r="E57" s="20">
        <v>10000</v>
      </c>
      <c r="F57" s="38">
        <f t="shared" si="0"/>
        <v>3.7064492216456633</v>
      </c>
      <c r="G57" s="133">
        <v>2698</v>
      </c>
    </row>
    <row r="58" spans="1:7" ht="13.5" thickBot="1">
      <c r="A58" s="40">
        <v>30</v>
      </c>
      <c r="B58" s="115" t="s">
        <v>49</v>
      </c>
      <c r="C58" s="29"/>
      <c r="D58" s="30">
        <v>2000</v>
      </c>
      <c r="E58" s="6">
        <v>5000</v>
      </c>
      <c r="F58" s="38">
        <f t="shared" si="0"/>
        <v>1.8261504747991235</v>
      </c>
      <c r="G58" s="135">
        <v>2738</v>
      </c>
    </row>
    <row r="59" spans="1:7" ht="13.5" thickBot="1">
      <c r="A59" s="16">
        <v>31</v>
      </c>
      <c r="B59" s="114" t="s">
        <v>50</v>
      </c>
      <c r="C59" s="27"/>
      <c r="D59" s="28">
        <v>20000</v>
      </c>
      <c r="E59" s="20">
        <v>20000</v>
      </c>
      <c r="F59" s="38">
        <f t="shared" si="0"/>
        <v>7.4128984432913265</v>
      </c>
      <c r="G59" s="133">
        <v>2698</v>
      </c>
    </row>
    <row r="60" spans="1:7" ht="13.5" thickBot="1">
      <c r="A60" s="16">
        <v>32</v>
      </c>
      <c r="B60" s="114" t="s">
        <v>51</v>
      </c>
      <c r="C60" s="27"/>
      <c r="D60" s="28">
        <v>4000</v>
      </c>
      <c r="E60" s="20">
        <v>4000</v>
      </c>
      <c r="F60" s="38">
        <f t="shared" si="0"/>
        <v>1.4825796886582654</v>
      </c>
      <c r="G60" s="133">
        <v>2698</v>
      </c>
    </row>
    <row r="61" spans="1:7" ht="13.5" thickBot="1">
      <c r="A61" s="40">
        <v>33</v>
      </c>
      <c r="B61" s="34" t="s">
        <v>52</v>
      </c>
      <c r="C61" s="29"/>
      <c r="D61" s="30">
        <v>6200</v>
      </c>
      <c r="E61" s="6">
        <v>4000</v>
      </c>
      <c r="F61" s="38">
        <f t="shared" si="0"/>
        <v>1.4609203798392987</v>
      </c>
      <c r="G61" s="135">
        <v>2738</v>
      </c>
    </row>
    <row r="62" spans="1:7" ht="13.5" thickBot="1">
      <c r="A62" s="40">
        <v>34</v>
      </c>
      <c r="B62" s="118" t="s">
        <v>53</v>
      </c>
      <c r="C62" s="31"/>
      <c r="D62" s="32">
        <v>3000</v>
      </c>
      <c r="E62" s="33">
        <f>5400-19.72</f>
        <v>5380.28</v>
      </c>
      <c r="F62" s="38">
        <f t="shared" si="0"/>
        <v>1.994173461823573</v>
      </c>
      <c r="G62" s="133">
        <v>2698</v>
      </c>
    </row>
    <row r="63" spans="1:7" ht="13.5" thickBot="1">
      <c r="A63" s="40">
        <v>35</v>
      </c>
      <c r="B63" s="34" t="s">
        <v>54</v>
      </c>
      <c r="C63" s="34"/>
      <c r="D63" s="35"/>
      <c r="E63" s="6">
        <v>20000</v>
      </c>
      <c r="F63" s="38">
        <f t="shared" si="0"/>
        <v>7.304601899196494</v>
      </c>
      <c r="G63" s="135">
        <v>2738</v>
      </c>
    </row>
    <row r="64" spans="1:7" ht="13.5" thickBot="1">
      <c r="A64" s="16">
        <v>36</v>
      </c>
      <c r="B64" s="39" t="s">
        <v>55</v>
      </c>
      <c r="C64" s="39"/>
      <c r="D64" s="41"/>
      <c r="E64" s="20">
        <v>30000</v>
      </c>
      <c r="F64" s="38">
        <f t="shared" si="0"/>
        <v>11.11934766493699</v>
      </c>
      <c r="G64" s="133">
        <v>2698</v>
      </c>
    </row>
    <row r="65" spans="1:7" ht="13.5" thickBot="1">
      <c r="A65" s="119"/>
      <c r="B65" s="120" t="s">
        <v>57</v>
      </c>
      <c r="C65" s="34"/>
      <c r="D65" s="35">
        <f>9000+3309</f>
        <v>12309</v>
      </c>
      <c r="E65" s="6"/>
      <c r="F65" s="38"/>
      <c r="G65" s="133"/>
    </row>
    <row r="66" spans="1:7" ht="13.5" thickBot="1">
      <c r="A66" s="119"/>
      <c r="B66" s="52" t="s">
        <v>58</v>
      </c>
      <c r="C66" s="34"/>
      <c r="D66" s="35">
        <v>1000</v>
      </c>
      <c r="E66" s="6"/>
      <c r="F66" s="38"/>
      <c r="G66" s="133"/>
    </row>
    <row r="67" spans="1:7" ht="16.5" thickBot="1">
      <c r="A67" s="121"/>
      <c r="B67" s="47" t="s">
        <v>67</v>
      </c>
      <c r="C67" s="47"/>
      <c r="D67" s="48">
        <f>SUM(D29:D66)</f>
        <v>1224114</v>
      </c>
      <c r="E67" s="122">
        <f>SUM(E29:E66)</f>
        <v>1454730.28</v>
      </c>
      <c r="F67" s="123">
        <f>SUM(F29:F66)</f>
        <v>532.1751613537286</v>
      </c>
      <c r="G67" s="134"/>
    </row>
    <row r="68" spans="1:6" ht="12.75">
      <c r="A68" s="1"/>
      <c r="B68" s="1"/>
      <c r="C68" s="1"/>
      <c r="D68" s="1"/>
      <c r="E68" s="1"/>
      <c r="F68" s="124"/>
    </row>
    <row r="69" spans="1:6" ht="13.5" thickBot="1">
      <c r="A69" s="1"/>
      <c r="B69" s="1"/>
      <c r="C69" s="1"/>
      <c r="D69" s="1"/>
      <c r="E69" s="125">
        <v>2698</v>
      </c>
      <c r="F69" s="125"/>
    </row>
    <row r="70" spans="1:6" ht="18.75" thickBot="1">
      <c r="A70" s="1"/>
      <c r="B70" s="126" t="s">
        <v>68</v>
      </c>
      <c r="C70" s="35">
        <f>E67-E10-E11-E12-E13-E14-E15-E16-E17-E18</f>
        <v>1310730.28</v>
      </c>
      <c r="D70" s="29"/>
      <c r="E70" s="127">
        <v>490</v>
      </c>
      <c r="F70" s="128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49"/>
      <c r="C72" s="49"/>
      <c r="D72" s="1"/>
      <c r="E72" s="1"/>
      <c r="F72" s="1"/>
    </row>
    <row r="73" spans="1:6" ht="12.75">
      <c r="A73" s="1"/>
      <c r="B73" s="129" t="s">
        <v>59</v>
      </c>
      <c r="C73" s="130"/>
      <c r="D73" s="88"/>
      <c r="E73" s="88"/>
      <c r="F73" s="88"/>
    </row>
    <row r="74" spans="1:6" ht="12.75">
      <c r="A74" s="1"/>
      <c r="B74" s="131"/>
      <c r="C74" s="88"/>
      <c r="D74" s="88"/>
      <c r="E74" s="72"/>
      <c r="F74" s="88"/>
    </row>
    <row r="75" spans="1:6" ht="12.75">
      <c r="A75" s="1"/>
      <c r="B75" s="129" t="s">
        <v>0</v>
      </c>
      <c r="C75" s="130"/>
      <c r="D75" s="88"/>
      <c r="E75" s="88"/>
      <c r="F75" s="88"/>
    </row>
  </sheetData>
  <sheetProtection/>
  <mergeCells count="3">
    <mergeCell ref="B1:F1"/>
    <mergeCell ref="A21:E21"/>
    <mergeCell ref="A22:E22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Trudovik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 Alexandrovich</dc:creator>
  <cp:keywords/>
  <dc:description/>
  <cp:lastModifiedBy>dashkovc</cp:lastModifiedBy>
  <cp:lastPrinted>2015-01-04T08:57:25Z</cp:lastPrinted>
  <dcterms:created xsi:type="dcterms:W3CDTF">2014-12-24T08:23:11Z</dcterms:created>
  <dcterms:modified xsi:type="dcterms:W3CDTF">2015-03-26T11:23:35Z</dcterms:modified>
  <cp:category/>
  <cp:version/>
  <cp:contentType/>
  <cp:contentStatus/>
</cp:coreProperties>
</file>